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iga\share\伝熱授業準備\形態係数\"/>
    </mc:Choice>
  </mc:AlternateContent>
  <bookViews>
    <workbookView xWindow="0" yWindow="465" windowWidth="28800" windowHeight="17595" tabRatio="500" activeTab="2"/>
  </bookViews>
  <sheets>
    <sheet name="円板" sheetId="1" r:id="rId1"/>
    <sheet name="長方形" sheetId="3" r:id="rId2"/>
    <sheet name="直交する長方形" sheetId="4" r:id="rId3"/>
  </sheets>
  <definedNames>
    <definedName name="H">直交する長方形!$B$7</definedName>
    <definedName name="W">直交する長方形!$B$6</definedName>
    <definedName name="X" localSheetId="2">直交する長方形!$B$6</definedName>
    <definedName name="X">長方形!$B$6</definedName>
    <definedName name="Y" localSheetId="2">直交する長方形!$B$7</definedName>
    <definedName name="Y">長方形!$B$7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4" l="1"/>
  <c r="F7" i="4"/>
  <c r="F6" i="4"/>
  <c r="F5" i="4"/>
  <c r="F4" i="4"/>
  <c r="F3" i="4"/>
  <c r="B9" i="4"/>
  <c r="F2" i="4"/>
  <c r="B7" i="4"/>
  <c r="F7" i="3"/>
  <c r="F6" i="3"/>
  <c r="F5" i="3"/>
  <c r="F2" i="3"/>
  <c r="F3" i="3"/>
  <c r="F4" i="3"/>
  <c r="B7" i="3"/>
  <c r="B6" i="3"/>
  <c r="B9" i="3"/>
  <c r="F7" i="1"/>
  <c r="F6" i="1"/>
  <c r="F5" i="1"/>
  <c r="F4" i="1"/>
  <c r="F3" i="1"/>
  <c r="F2" i="1"/>
  <c r="B7" i="1"/>
  <c r="B6" i="1"/>
  <c r="B8" i="1"/>
  <c r="B10" i="1"/>
</calcChain>
</file>

<file path=xl/sharedStrings.xml><?xml version="1.0" encoding="utf-8"?>
<sst xmlns="http://schemas.openxmlformats.org/spreadsheetml/2006/main" count="28" uniqueCount="22">
  <si>
    <t>R1</t>
    <phoneticPr fontId="1"/>
  </si>
  <si>
    <t>R2</t>
    <phoneticPr fontId="1"/>
  </si>
  <si>
    <t>X</t>
    <phoneticPr fontId="1"/>
  </si>
  <si>
    <t>向かい合う２つの円板の形態係数</t>
    <rPh sb="0" eb="1">
      <t>ムカイアウ</t>
    </rPh>
    <rPh sb="11" eb="15">
      <t>ケイタイケイスウ</t>
    </rPh>
    <phoneticPr fontId="1"/>
  </si>
  <si>
    <t>h</t>
    <phoneticPr fontId="1"/>
  </si>
  <si>
    <t>円板１の半径　r1</t>
    <rPh sb="0" eb="2">
      <t>エンバン１</t>
    </rPh>
    <rPh sb="4" eb="6">
      <t>ハンケイ</t>
    </rPh>
    <phoneticPr fontId="1"/>
  </si>
  <si>
    <t>円板２の半径　r2</t>
    <rPh sb="0" eb="2">
      <t>エンバン</t>
    </rPh>
    <rPh sb="4" eb="6">
      <t>ハンケイ</t>
    </rPh>
    <phoneticPr fontId="1"/>
  </si>
  <si>
    <t>円板１と２の距離　h</t>
    <rPh sb="0" eb="2">
      <t>エンバン１ト</t>
    </rPh>
    <rPh sb="6" eb="8">
      <t>キョリ</t>
    </rPh>
    <phoneticPr fontId="1"/>
  </si>
  <si>
    <t>形態係数　F12</t>
    <rPh sb="0" eb="4">
      <t>ケイタイケイスウ</t>
    </rPh>
    <phoneticPr fontId="1"/>
  </si>
  <si>
    <t>F12</t>
    <phoneticPr fontId="1"/>
  </si>
  <si>
    <t>向かい合う２つの長方形の形態係数</t>
    <rPh sb="0" eb="1">
      <t>ムカイアウ</t>
    </rPh>
    <rPh sb="8" eb="11">
      <t>チョウホウケイ</t>
    </rPh>
    <rPh sb="12" eb="16">
      <t>ケイタイケイスウ</t>
    </rPh>
    <phoneticPr fontId="1"/>
  </si>
  <si>
    <t>長方形のたて　a</t>
    <rPh sb="0" eb="3">
      <t>チョウホウケイ</t>
    </rPh>
    <phoneticPr fontId="1"/>
  </si>
  <si>
    <t>長方形のよこ　b</t>
    <rPh sb="0" eb="3">
      <t>チョウホウケイ</t>
    </rPh>
    <phoneticPr fontId="1"/>
  </si>
  <si>
    <t>長方形の距離　c</t>
    <rPh sb="0" eb="3">
      <t>チョウホウケイ</t>
    </rPh>
    <rPh sb="4" eb="6">
      <t>キョリ</t>
    </rPh>
    <phoneticPr fontId="1"/>
  </si>
  <si>
    <t>Y</t>
    <phoneticPr fontId="1"/>
  </si>
  <si>
    <t>c</t>
    <phoneticPr fontId="1"/>
  </si>
  <si>
    <t>直交する２つの長方形の形態係数</t>
    <rPh sb="0" eb="2">
      <t>チョッコウ</t>
    </rPh>
    <rPh sb="7" eb="10">
      <t>チョウホウケイ</t>
    </rPh>
    <rPh sb="11" eb="15">
      <t>ケイタイケイスウ</t>
    </rPh>
    <phoneticPr fontId="1"/>
  </si>
  <si>
    <t>長方形のよこ　X</t>
    <rPh sb="0" eb="3">
      <t>チョウホウケイ</t>
    </rPh>
    <phoneticPr fontId="1"/>
  </si>
  <si>
    <t>長方形１のたて　Y</t>
    <rPh sb="0" eb="3">
      <t>チョウホウケイ</t>
    </rPh>
    <phoneticPr fontId="1"/>
  </si>
  <si>
    <t>長方形２のたて　Z</t>
    <rPh sb="0" eb="3">
      <t>チョウホウケイ</t>
    </rPh>
    <phoneticPr fontId="1"/>
  </si>
  <si>
    <t>W</t>
    <phoneticPr fontId="1"/>
  </si>
  <si>
    <t>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</si>
</sst>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2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176" fontId="0" fillId="0" borderId="0" xfId="0" applyNumberFormat="1"/>
    <xf numFmtId="176" fontId="0" fillId="2" borderId="0" xfId="0" applyNumberFormat="1" applyFill="1"/>
    <xf numFmtId="176" fontId="0" fillId="0" borderId="0" xfId="0" applyNumberFormat="1" applyFill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円板!$F$1</c:f>
              <c:strCache>
                <c:ptCount val="1"/>
                <c:pt idx="0">
                  <c:v>F12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38100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円板!$E$2:$E$7</c:f>
              <c:numCache>
                <c:formatCode>General</c:formatCode>
                <c:ptCount val="6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円板!$F$2:$F$7</c:f>
              <c:numCache>
                <c:formatCode>General</c:formatCode>
                <c:ptCount val="6"/>
                <c:pt idx="0">
                  <c:v>0.99004987500079356</c:v>
                </c:pt>
                <c:pt idx="1">
                  <c:v>0.90487507802749734</c:v>
                </c:pt>
                <c:pt idx="2">
                  <c:v>0.3819660112501051</c:v>
                </c:pt>
                <c:pt idx="3">
                  <c:v>0.17157287525380971</c:v>
                </c:pt>
                <c:pt idx="4">
                  <c:v>3.7087982163740207E-2</c:v>
                </c:pt>
                <c:pt idx="5">
                  <c:v>9.8048640721515312E-3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03841904"/>
        <c:axId val="-1703848976"/>
      </c:scatterChart>
      <c:valAx>
        <c:axId val="-1703841904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1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i="1"/>
                  <a:t>h</a:t>
                </a:r>
                <a:endParaRPr lang="ja-JP" altLang="en-US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1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03848976"/>
        <c:crosses val="autoZero"/>
        <c:crossBetween val="midCat"/>
      </c:valAx>
      <c:valAx>
        <c:axId val="-17038489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i="1"/>
                  <a:t>F</a:t>
                </a:r>
                <a:r>
                  <a:rPr lang="en-US" altLang="ja-JP" baseline="-25000"/>
                  <a:t>12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03841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長方形!$F$1</c:f>
              <c:strCache>
                <c:ptCount val="1"/>
                <c:pt idx="0">
                  <c:v>F12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38100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長方形!$E$2:$E$7</c:f>
              <c:numCache>
                <c:formatCode>General</c:formatCode>
                <c:ptCount val="6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長方形!$F$2:$F$7</c:f>
              <c:numCache>
                <c:formatCode>0.0000</c:formatCode>
                <c:ptCount val="6"/>
                <c:pt idx="0">
                  <c:v>0.98041660292597343</c:v>
                </c:pt>
                <c:pt idx="1">
                  <c:v>0.82699452239725646</c:v>
                </c:pt>
                <c:pt idx="2">
                  <c:v>0.19982489569838746</c:v>
                </c:pt>
                <c:pt idx="3">
                  <c:v>6.8589588818552594E-2</c:v>
                </c:pt>
                <c:pt idx="4">
                  <c:v>1.240397731324307E-2</c:v>
                </c:pt>
                <c:pt idx="5">
                  <c:v>3.1620568387544673E-3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03851152"/>
        <c:axId val="-1703850608"/>
      </c:scatterChart>
      <c:valAx>
        <c:axId val="-1703851152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i="1"/>
                  <a:t>c</a:t>
                </a:r>
                <a:endParaRPr lang="ja-JP" altLang="en-US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03850608"/>
        <c:crosses val="autoZero"/>
        <c:crossBetween val="midCat"/>
      </c:valAx>
      <c:valAx>
        <c:axId val="-17038506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i="1"/>
                  <a:t>F</a:t>
                </a:r>
                <a:r>
                  <a:rPr lang="en-US" altLang="ja-JP" baseline="-25000"/>
                  <a:t>12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03851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直交する長方形!$F$1</c:f>
              <c:strCache>
                <c:ptCount val="1"/>
                <c:pt idx="0">
                  <c:v>F12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38100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直交する長方形!$E$2:$E$7</c:f>
              <c:numCache>
                <c:formatCode>General</c:formatCode>
                <c:ptCount val="6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直交する長方形!$F$2:$F$7</c:f>
              <c:numCache>
                <c:formatCode>0.0000</c:formatCode>
                <c:ptCount val="6"/>
                <c:pt idx="0">
                  <c:v>4.8958492685066673E-3</c:v>
                </c:pt>
                <c:pt idx="1">
                  <c:v>4.3251369400685864E-2</c:v>
                </c:pt>
                <c:pt idx="2">
                  <c:v>0.20004377607540316</c:v>
                </c:pt>
                <c:pt idx="3">
                  <c:v>0.23285260279536191</c:v>
                </c:pt>
                <c:pt idx="4">
                  <c:v>0.24689900567168863</c:v>
                </c:pt>
                <c:pt idx="5">
                  <c:v>0.24920948579030994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03850064"/>
        <c:axId val="-1703838640"/>
      </c:scatterChart>
      <c:valAx>
        <c:axId val="-1703850064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i="1"/>
                  <a:t>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03838640"/>
        <c:crosses val="autoZero"/>
        <c:crossBetween val="midCat"/>
      </c:valAx>
      <c:valAx>
        <c:axId val="-17038386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i="1"/>
                  <a:t>F</a:t>
                </a:r>
                <a:r>
                  <a:rPr lang="en-US" altLang="ja-JP" baseline="-25000"/>
                  <a:t>12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03850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1139825</xdr:colOff>
      <xdr:row>10</xdr:row>
      <xdr:rowOff>244475</xdr:rowOff>
    </xdr:from>
    <xdr:to>
      <xdr:col>8</xdr:col>
      <xdr:colOff>1133475</xdr:colOff>
      <xdr:row>23</xdr:row>
      <xdr:rowOff>130175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1114425</xdr:colOff>
      <xdr:row>12</xdr:row>
      <xdr:rowOff>66675</xdr:rowOff>
    </xdr:from>
    <xdr:to>
      <xdr:col>3</xdr:col>
      <xdr:colOff>742495</xdr:colOff>
      <xdr:row>22</xdr:row>
      <xdr:rowOff>104461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4425" y="3038475"/>
          <a:ext cx="3638095" cy="25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11</xdr:row>
      <xdr:rowOff>6350</xdr:rowOff>
    </xdr:from>
    <xdr:to>
      <xdr:col>9</xdr:col>
      <xdr:colOff>9525</xdr:colOff>
      <xdr:row>23</xdr:row>
      <xdr:rowOff>31750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1447800</xdr:colOff>
      <xdr:row>11</xdr:row>
      <xdr:rowOff>76200</xdr:rowOff>
    </xdr:from>
    <xdr:to>
      <xdr:col>2</xdr:col>
      <xdr:colOff>676013</xdr:colOff>
      <xdr:row>23</xdr:row>
      <xdr:rowOff>47257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2800350"/>
          <a:ext cx="2095238" cy="294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10</xdr:row>
      <xdr:rowOff>244475</xdr:rowOff>
    </xdr:from>
    <xdr:to>
      <xdr:col>9</xdr:col>
      <xdr:colOff>66675</xdr:colOff>
      <xdr:row>23</xdr:row>
      <xdr:rowOff>22225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1762125</xdr:colOff>
      <xdr:row>11</xdr:row>
      <xdr:rowOff>28575</xdr:rowOff>
    </xdr:from>
    <xdr:to>
      <xdr:col>2</xdr:col>
      <xdr:colOff>761761</xdr:colOff>
      <xdr:row>22</xdr:row>
      <xdr:rowOff>171092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2752725"/>
          <a:ext cx="1914286" cy="2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8" sqref="H8"/>
    </sheetView>
  </sheetViews>
  <sheetFormatPr defaultColWidth="13.33203125" defaultRowHeight="19.5"/>
  <cols>
    <col min="1" max="1" width="27" bestFit="1" customWidth="1"/>
    <col min="2" max="2" width="6.44140625" bestFit="1" customWidth="1"/>
    <col min="5" max="5" width="5.33203125" bestFit="1" customWidth="1"/>
  </cols>
  <sheetData>
    <row r="1" spans="1:6">
      <c r="A1" t="s">
        <v>3</v>
      </c>
      <c r="E1" t="s">
        <v>4</v>
      </c>
      <c r="F1" t="s">
        <v>9</v>
      </c>
    </row>
    <row r="2" spans="1:6">
      <c r="A2" s="1" t="s">
        <v>5</v>
      </c>
      <c r="B2">
        <v>1</v>
      </c>
      <c r="E2">
        <v>0.01</v>
      </c>
      <c r="F2">
        <f>0.5*((1+(1+($B$3/E2)^2)/($B$3/E2)^2)-SQRT((1+(1+($B$3/E2)^2)/($B$2/E2)^2)^2-4*(($B$3/E2)/($B$3/E2))^2))</f>
        <v>0.99004987500079356</v>
      </c>
    </row>
    <row r="3" spans="1:6">
      <c r="A3" s="1" t="s">
        <v>6</v>
      </c>
      <c r="B3">
        <v>1</v>
      </c>
      <c r="E3">
        <v>0.1</v>
      </c>
      <c r="F3">
        <f t="shared" ref="F3:F7" si="0">0.5*((1+(1+($B$3/E3)^2)/($B$3/E3)^2)-SQRT((1+(1+($B$3/E3)^2)/($B$2/E3)^2)^2-4*(($B$3/E3)/($B$3/E3))^2))</f>
        <v>0.90487507802749734</v>
      </c>
    </row>
    <row r="4" spans="1:6">
      <c r="A4" s="1" t="s">
        <v>7</v>
      </c>
      <c r="B4">
        <v>1</v>
      </c>
      <c r="E4">
        <v>1</v>
      </c>
      <c r="F4">
        <f t="shared" si="0"/>
        <v>0.3819660112501051</v>
      </c>
    </row>
    <row r="5" spans="1:6">
      <c r="A5" s="1"/>
      <c r="E5">
        <v>2</v>
      </c>
      <c r="F5">
        <f t="shared" si="0"/>
        <v>0.17157287525380971</v>
      </c>
    </row>
    <row r="6" spans="1:6">
      <c r="A6" s="1" t="s">
        <v>0</v>
      </c>
      <c r="B6">
        <f>B2/B4</f>
        <v>1</v>
      </c>
      <c r="E6">
        <v>5</v>
      </c>
      <c r="F6">
        <f t="shared" si="0"/>
        <v>3.7087982163740207E-2</v>
      </c>
    </row>
    <row r="7" spans="1:6">
      <c r="A7" s="1" t="s">
        <v>1</v>
      </c>
      <c r="B7">
        <f>B3/B4</f>
        <v>1</v>
      </c>
      <c r="E7">
        <v>10</v>
      </c>
      <c r="F7">
        <f t="shared" si="0"/>
        <v>9.8048640721515312E-3</v>
      </c>
    </row>
    <row r="8" spans="1:6">
      <c r="A8" s="1" t="s">
        <v>2</v>
      </c>
      <c r="B8">
        <f>1+(1+B7^2)/B6^2</f>
        <v>3</v>
      </c>
    </row>
    <row r="9" spans="1:6">
      <c r="A9" s="1"/>
    </row>
    <row r="10" spans="1:6">
      <c r="A10" s="1" t="s">
        <v>8</v>
      </c>
      <c r="B10" s="3">
        <f>0.5*(B8-SQRT(B8^2-4*(B7/B6)^2))</f>
        <v>0.3819660112501051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K19" sqref="K19"/>
    </sheetView>
  </sheetViews>
  <sheetFormatPr defaultColWidth="13.33203125" defaultRowHeight="19.5"/>
  <cols>
    <col min="1" max="1" width="27" bestFit="1" customWidth="1"/>
    <col min="2" max="2" width="6.44140625" bestFit="1" customWidth="1"/>
    <col min="5" max="5" width="5.33203125" bestFit="1" customWidth="1"/>
  </cols>
  <sheetData>
    <row r="1" spans="1:6">
      <c r="A1" t="s">
        <v>10</v>
      </c>
      <c r="E1" t="s">
        <v>15</v>
      </c>
      <c r="F1" t="s">
        <v>9</v>
      </c>
    </row>
    <row r="2" spans="1:6">
      <c r="A2" s="1" t="s">
        <v>11</v>
      </c>
      <c r="B2">
        <v>1</v>
      </c>
      <c r="E2">
        <v>0.01</v>
      </c>
      <c r="F2" s="2">
        <f t="shared" ref="F2:F7" si="0">2/PI()/($B$2/E2)/($B$3/E2)*(LN((((1+($B$2/E2)^2)*(1+($B$3/E2)^2))/(1+($B$2/E2)^2+($B$3/E2)^2))^0.5)+($B$2/E2)*SQRT(1+($B$3/E2)^2)*ATAN(($B$2/E2)/SQRT(1+($B$3/E2)^2))+($B$3/E2)*SQRT(1+($B$2/E2)^2)*ATAN(($B$3/E2)/SQRT(1+($B$2/E2)^2))-($B$2/E2)*ATAN(($B$2/E2))-($B$3/E2)*ATAN(($B$3/E2)))</f>
        <v>0.98041660292597343</v>
      </c>
    </row>
    <row r="3" spans="1:6">
      <c r="A3" s="1" t="s">
        <v>12</v>
      </c>
      <c r="B3">
        <v>1</v>
      </c>
      <c r="E3">
        <v>0.1</v>
      </c>
      <c r="F3" s="2">
        <f t="shared" si="0"/>
        <v>0.82699452239725646</v>
      </c>
    </row>
    <row r="4" spans="1:6">
      <c r="A4" s="1" t="s">
        <v>13</v>
      </c>
      <c r="B4">
        <v>1</v>
      </c>
      <c r="E4">
        <v>1</v>
      </c>
      <c r="F4" s="2">
        <f t="shared" si="0"/>
        <v>0.19982489569838746</v>
      </c>
    </row>
    <row r="5" spans="1:6">
      <c r="A5" s="1"/>
      <c r="E5">
        <v>2</v>
      </c>
      <c r="F5" s="2">
        <f t="shared" si="0"/>
        <v>6.8589588818552594E-2</v>
      </c>
    </row>
    <row r="6" spans="1:6">
      <c r="A6" s="1" t="s">
        <v>2</v>
      </c>
      <c r="B6">
        <f>B2/B4</f>
        <v>1</v>
      </c>
      <c r="E6">
        <v>5</v>
      </c>
      <c r="F6" s="2">
        <f t="shared" si="0"/>
        <v>1.240397731324307E-2</v>
      </c>
    </row>
    <row r="7" spans="1:6">
      <c r="A7" s="1" t="s">
        <v>14</v>
      </c>
      <c r="B7">
        <f>B3/B4</f>
        <v>1</v>
      </c>
      <c r="E7">
        <v>10</v>
      </c>
      <c r="F7" s="2">
        <f t="shared" si="0"/>
        <v>3.1620568387544673E-3</v>
      </c>
    </row>
    <row r="8" spans="1:6">
      <c r="A8" s="1"/>
    </row>
    <row r="9" spans="1:6">
      <c r="A9" s="1" t="s">
        <v>8</v>
      </c>
      <c r="B9" s="3">
        <f>2/PI()/X/Y*(LN((((1+X^2)*(1+Y^2))/(1+X^2+Y^2))^0.5)+X*SQRT(1+Y^2)*ATAN(X/SQRT(1+Y^2))+Y*SQRT(1+X^2)*ATAN(Y/SQRT(1+X^2))-X*ATAN(X)-Y*ATAN(Y))</f>
        <v>0.19982489569838746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14" sqref="D14"/>
    </sheetView>
  </sheetViews>
  <sheetFormatPr defaultColWidth="13.33203125" defaultRowHeight="19.5"/>
  <cols>
    <col min="1" max="1" width="27" bestFit="1" customWidth="1"/>
    <col min="2" max="2" width="7" bestFit="1" customWidth="1"/>
    <col min="5" max="5" width="5.33203125" bestFit="1" customWidth="1"/>
  </cols>
  <sheetData>
    <row r="1" spans="1:6">
      <c r="A1" t="s">
        <v>16</v>
      </c>
      <c r="E1" t="s">
        <v>21</v>
      </c>
      <c r="F1" t="s">
        <v>9</v>
      </c>
    </row>
    <row r="2" spans="1:6">
      <c r="A2" s="1" t="s">
        <v>18</v>
      </c>
      <c r="B2">
        <v>1</v>
      </c>
      <c r="E2">
        <v>0.01</v>
      </c>
      <c r="F2" s="4">
        <f t="shared" ref="F2:F7" si="0">(1/PI()/W)*(W*ATAN(1/W)+E2*ATAN(1/E2)-SQRT(E2^2+W^2)*ATAN(1/SQRT(E2^2+W^2))+(1/4)*LN(((1+W^2)*(1+E2^2)/(1+W^2+E2^2))*(W^2*(1+W^2+E2^2)/(1+W^2)/(W^2+E2^2))^(W^2)*(E2^2*(1+E2^2+W^2)/(1+E2^2)/(E2^2+W^2))^(E2^2)))</f>
        <v>4.8958492685066673E-3</v>
      </c>
    </row>
    <row r="3" spans="1:6">
      <c r="A3" s="1" t="s">
        <v>19</v>
      </c>
      <c r="B3">
        <v>1</v>
      </c>
      <c r="E3">
        <v>0.1</v>
      </c>
      <c r="F3" s="4">
        <f t="shared" si="0"/>
        <v>4.3251369400685864E-2</v>
      </c>
    </row>
    <row r="4" spans="1:6">
      <c r="A4" s="1" t="s">
        <v>17</v>
      </c>
      <c r="B4">
        <v>1</v>
      </c>
      <c r="E4">
        <v>1</v>
      </c>
      <c r="F4" s="4">
        <f t="shared" si="0"/>
        <v>0.20004377607540316</v>
      </c>
    </row>
    <row r="5" spans="1:6">
      <c r="A5" s="1"/>
      <c r="E5">
        <v>2</v>
      </c>
      <c r="F5" s="4">
        <f t="shared" si="0"/>
        <v>0.23285260279536191</v>
      </c>
    </row>
    <row r="6" spans="1:6">
      <c r="A6" s="1" t="s">
        <v>20</v>
      </c>
      <c r="B6">
        <f>B2/B4</f>
        <v>1</v>
      </c>
      <c r="E6">
        <v>5</v>
      </c>
      <c r="F6" s="4">
        <f t="shared" si="0"/>
        <v>0.24689900567168863</v>
      </c>
    </row>
    <row r="7" spans="1:6">
      <c r="A7" s="1" t="s">
        <v>21</v>
      </c>
      <c r="B7">
        <f>B3/B4</f>
        <v>1</v>
      </c>
      <c r="E7">
        <v>10</v>
      </c>
      <c r="F7" s="4">
        <f t="shared" si="0"/>
        <v>0.24920948579030994</v>
      </c>
    </row>
    <row r="8" spans="1:6">
      <c r="A8" s="1"/>
    </row>
    <row r="9" spans="1:6">
      <c r="A9" s="1" t="s">
        <v>8</v>
      </c>
      <c r="B9" s="3">
        <f>(1/PI()/W)*(W*ATAN(1/W)+H*ATAN(1/H)-SQRT(H^2+W^2)*ATAN(1/SQRT(H^2+W^2))+(1/4)*LN(((1+W^2)*(1+H^2)/(1+W^2+H^2))*(W^2*(1+W^2+H^2)/(1+W^2)/(W^2+H^2))^(W^2)*(H^2*(1+H^2+W^2)/(1+H^2)/(H^2+W^2))^(H^2)))</f>
        <v>0.20004377607540316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円板</vt:lpstr>
      <vt:lpstr>長方形</vt:lpstr>
      <vt:lpstr>直交する長方形</vt:lpstr>
      <vt:lpstr>H</vt:lpstr>
      <vt:lpstr>W</vt:lpstr>
      <vt:lpstr>直交する長方形!X</vt:lpstr>
      <vt:lpstr>X</vt:lpstr>
      <vt:lpstr>直交する長方形!Y</vt:lpstr>
      <vt:lpstr>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ken</cp:lastModifiedBy>
  <dcterms:created xsi:type="dcterms:W3CDTF">2017-06-12T00:12:25Z</dcterms:created>
  <dcterms:modified xsi:type="dcterms:W3CDTF">2020-07-19T06:10:19Z</dcterms:modified>
</cp:coreProperties>
</file>